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linc-my.sharepoint.com/personal/tdiaz_uolinc_com/Documents/Documentos/Merchants 2022/"/>
    </mc:Choice>
  </mc:AlternateContent>
  <xr:revisionPtr revIDLastSave="3" documentId="13_ncr:1_{597A6DA6-E841-48A0-A1B8-27DDC7E1C1E7}" xr6:coauthVersionLast="47" xr6:coauthVersionMax="47" xr10:uidLastSave="{66D9E71D-1EB5-4BCB-8160-CAC6CC350016}"/>
  <bookViews>
    <workbookView showSheetTabs="0" xWindow="-110" yWindow="-110" windowWidth="19420" windowHeight="10300" xr2:uid="{00000000-000D-0000-FFFF-FFFF00000000}"/>
  </bookViews>
  <sheets>
    <sheet name="Simulador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5" l="1"/>
  <c r="I21" i="5" s="1"/>
  <c r="H21" i="5"/>
  <c r="F21" i="5"/>
  <c r="H20" i="5"/>
  <c r="F20" i="5"/>
  <c r="H19" i="5"/>
  <c r="F19" i="5"/>
  <c r="G19" i="5" s="1"/>
  <c r="I19" i="5" s="1"/>
  <c r="H18" i="5"/>
  <c r="F18" i="5"/>
  <c r="H17" i="5"/>
  <c r="F17" i="5"/>
  <c r="H16" i="5"/>
  <c r="F16" i="5"/>
  <c r="H15" i="5"/>
  <c r="F15" i="5"/>
  <c r="G15" i="5" s="1"/>
  <c r="I15" i="5" s="1"/>
  <c r="H14" i="5"/>
  <c r="F14" i="5"/>
  <c r="H13" i="5"/>
  <c r="F13" i="5"/>
  <c r="H12" i="5"/>
  <c r="F12" i="5"/>
  <c r="H11" i="5"/>
  <c r="F11" i="5"/>
  <c r="G11" i="5" s="1"/>
  <c r="I11" i="5" s="1"/>
  <c r="H10" i="5"/>
  <c r="F10" i="5"/>
  <c r="I10" i="5" s="1"/>
  <c r="K11" i="5" l="1"/>
  <c r="L11" i="5" s="1"/>
  <c r="J11" i="5" s="1"/>
  <c r="K15" i="5"/>
  <c r="L15" i="5" s="1"/>
  <c r="J15" i="5" s="1"/>
  <c r="K19" i="5"/>
  <c r="L19" i="5" s="1"/>
  <c r="K12" i="5"/>
  <c r="K16" i="5"/>
  <c r="K20" i="5"/>
  <c r="K10" i="5"/>
  <c r="L10" i="5" s="1"/>
  <c r="J10" i="5" s="1"/>
  <c r="G14" i="5"/>
  <c r="I14" i="5" s="1"/>
  <c r="K14" i="5"/>
  <c r="G18" i="5"/>
  <c r="I18" i="5" s="1"/>
  <c r="K18" i="5"/>
  <c r="G13" i="5"/>
  <c r="I13" i="5" s="1"/>
  <c r="K13" i="5"/>
  <c r="G17" i="5"/>
  <c r="I17" i="5" s="1"/>
  <c r="K17" i="5"/>
  <c r="K21" i="5"/>
  <c r="G12" i="5"/>
  <c r="G16" i="5"/>
  <c r="G20" i="5"/>
  <c r="L14" i="5" l="1"/>
  <c r="J14" i="5" s="1"/>
  <c r="I20" i="5"/>
  <c r="L20" i="5"/>
  <c r="J20" i="5" s="1"/>
  <c r="I16" i="5"/>
  <c r="L16" i="5"/>
  <c r="J16" i="5" s="1"/>
  <c r="L18" i="5"/>
  <c r="J18" i="5" s="1"/>
  <c r="I12" i="5"/>
  <c r="L12" i="5"/>
  <c r="J12" i="5" s="1"/>
  <c r="J19" i="5"/>
  <c r="L13" i="5"/>
  <c r="J13" i="5" s="1"/>
  <c r="L21" i="5"/>
  <c r="J21" i="5" s="1"/>
  <c r="L17" i="5"/>
  <c r="J17" i="5" s="1"/>
</calcChain>
</file>

<file path=xl/sharedStrings.xml><?xml version="1.0" encoding="utf-8"?>
<sst xmlns="http://schemas.openxmlformats.org/spreadsheetml/2006/main" count="15" uniqueCount="13">
  <si>
    <t>SIMULADOR DE PREÇO</t>
  </si>
  <si>
    <t>Premissas</t>
  </si>
  <si>
    <t>Valores</t>
  </si>
  <si>
    <t>Valor da Venda</t>
  </si>
  <si>
    <t>Parcelas</t>
  </si>
  <si>
    <t>(-) Comissão de antecipação</t>
  </si>
  <si>
    <t>Taxa de Intermediação</t>
  </si>
  <si>
    <t>Taxa Parcelado</t>
  </si>
  <si>
    <t>Taxa Efetiva</t>
  </si>
  <si>
    <t>(-) Comissão de Intermediação</t>
  </si>
  <si>
    <t>Valor Liquido Venda Parcelada</t>
  </si>
  <si>
    <t>Resumo da Operação</t>
  </si>
  <si>
    <t>Taxa Parcelado (a.m.)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</si>
</sst>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5DE3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6DBD9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44" fontId="0" fillId="0" borderId="4" xfId="0" applyNumberFormat="1" applyBorder="1" applyAlignment="1">
      <alignment vertical="center"/>
    </xf>
    <xf numFmtId="10" fontId="0" fillId="0" borderId="4" xfId="2" applyNumberFormat="1" applyFont="1" applyBorder="1" applyAlignment="1">
      <alignment vertical="center"/>
    </xf>
    <xf numFmtId="44" fontId="0" fillId="0" borderId="13" xfId="0" applyNumberFormat="1" applyBorder="1" applyAlignment="1">
      <alignment vertical="center"/>
    </xf>
    <xf numFmtId="44" fontId="0" fillId="2" borderId="4" xfId="0" applyNumberFormat="1" applyFill="1" applyBorder="1" applyAlignment="1">
      <alignment vertical="center"/>
    </xf>
    <xf numFmtId="10" fontId="0" fillId="2" borderId="4" xfId="2" applyNumberFormat="1" applyFont="1" applyFill="1" applyBorder="1" applyAlignment="1">
      <alignment vertical="center"/>
    </xf>
    <xf numFmtId="44" fontId="0" fillId="2" borderId="13" xfId="0" applyNumberFormat="1" applyFill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6" xfId="0" applyFont="1" applyBorder="1" applyAlignment="1">
      <alignment vertical="center"/>
    </xf>
    <xf numFmtId="44" fontId="0" fillId="2" borderId="15" xfId="0" applyNumberFormat="1" applyFill="1" applyBorder="1" applyAlignment="1">
      <alignment vertical="center"/>
    </xf>
    <xf numFmtId="10" fontId="0" fillId="2" borderId="15" xfId="2" applyNumberFormat="1" applyFont="1" applyFill="1" applyBorder="1" applyAlignment="1">
      <alignment vertical="center"/>
    </xf>
    <xf numFmtId="44" fontId="0" fillId="2" borderId="16" xfId="0" applyNumberForma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7" fontId="0" fillId="2" borderId="29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0" fontId="2" fillId="2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/>
    </xf>
    <xf numFmtId="10" fontId="0" fillId="2" borderId="4" xfId="2" applyNumberFormat="1" applyFont="1" applyFill="1" applyBorder="1" applyAlignment="1">
      <alignment horizontal="center" vertical="center"/>
    </xf>
    <xf numFmtId="10" fontId="0" fillId="2" borderId="15" xfId="2" applyNumberFormat="1" applyFont="1" applyFill="1" applyBorder="1" applyAlignment="1">
      <alignment horizontal="center" vertical="center"/>
    </xf>
    <xf numFmtId="10" fontId="2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10" fontId="0" fillId="0" borderId="4" xfId="0" applyNumberFormat="1" applyBorder="1" applyAlignment="1">
      <alignment vertical="center"/>
    </xf>
    <xf numFmtId="7" fontId="0" fillId="0" borderId="2" xfId="0" applyNumberFormat="1" applyBorder="1" applyAlignment="1">
      <alignment vertical="center"/>
    </xf>
    <xf numFmtId="7" fontId="0" fillId="2" borderId="2" xfId="0" applyNumberFormat="1" applyFill="1" applyBorder="1" applyAlignment="1">
      <alignment vertical="center"/>
    </xf>
    <xf numFmtId="7" fontId="0" fillId="2" borderId="24" xfId="0" applyNumberFormat="1" applyFill="1" applyBorder="1" applyAlignment="1">
      <alignment vertical="center"/>
    </xf>
    <xf numFmtId="10" fontId="2" fillId="0" borderId="13" xfId="2" applyNumberFormat="1" applyFont="1" applyBorder="1" applyAlignment="1">
      <alignment horizontal="center" vertical="center"/>
    </xf>
    <xf numFmtId="10" fontId="2" fillId="2" borderId="13" xfId="2" applyNumberFormat="1" applyFont="1" applyFill="1" applyBorder="1" applyAlignment="1">
      <alignment horizontal="center" vertical="center"/>
    </xf>
    <xf numFmtId="10" fontId="2" fillId="2" borderId="16" xfId="2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5DE3E"/>
      <color rgb="FFDCE35F"/>
      <color rgb="FFA6D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showGridLines="0" tabSelected="1" topLeftCell="A7" zoomScale="110" zoomScaleNormal="110" workbookViewId="0">
      <selection activeCell="C13" sqref="C13"/>
    </sheetView>
  </sheetViews>
  <sheetFormatPr defaultColWidth="9.1796875" defaultRowHeight="14.5" x14ac:dyDescent="0.35"/>
  <cols>
    <col min="1" max="1" width="4" style="3" customWidth="1"/>
    <col min="2" max="2" width="21.453125" style="4" bestFit="1" customWidth="1"/>
    <col min="3" max="3" width="12.36328125" style="21" bestFit="1" customWidth="1"/>
    <col min="4" max="4" width="1.7265625" style="4" customWidth="1"/>
    <col min="5" max="5" width="8.1796875" style="21" customWidth="1"/>
    <col min="6" max="6" width="14.54296875" style="4" customWidth="1"/>
    <col min="7" max="7" width="26.26953125" style="4" hidden="1" customWidth="1"/>
    <col min="8" max="8" width="13.7265625" style="4" hidden="1" customWidth="1"/>
    <col min="9" max="9" width="9.26953125" style="4" hidden="1" customWidth="1"/>
    <col min="10" max="10" width="8.26953125" style="4" customWidth="1"/>
    <col min="11" max="11" width="28.54296875" style="4" hidden="1" customWidth="1"/>
    <col min="12" max="12" width="15.1796875" style="4" customWidth="1"/>
    <col min="13" max="13" width="1.7265625" style="4" customWidth="1"/>
    <col min="14" max="14" width="12.1796875" style="4" bestFit="1" customWidth="1"/>
    <col min="15" max="16384" width="9.1796875" style="4"/>
  </cols>
  <sheetData>
    <row r="1" spans="1:17" s="2" customFormat="1" ht="10.5" customHeight="1" x14ac:dyDescent="0.35">
      <c r="A1" s="1"/>
      <c r="C1" s="19"/>
      <c r="E1" s="19"/>
    </row>
    <row r="2" spans="1:17" s="2" customFormat="1" ht="10.5" customHeight="1" x14ac:dyDescent="0.35">
      <c r="A2" s="1"/>
      <c r="C2" s="19"/>
      <c r="E2" s="19"/>
    </row>
    <row r="4" spans="1:17" ht="21" x14ac:dyDescent="0.35">
      <c r="B4" s="43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6" spans="1:17" x14ac:dyDescent="0.3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7" ht="15.5" x14ac:dyDescent="0.35">
      <c r="B7" s="41" t="s">
        <v>1</v>
      </c>
      <c r="C7" s="42"/>
      <c r="E7" s="41" t="s">
        <v>2</v>
      </c>
      <c r="F7" s="49"/>
      <c r="G7" s="49"/>
      <c r="H7" s="49"/>
      <c r="I7" s="49"/>
      <c r="J7" s="49"/>
      <c r="K7" s="49"/>
      <c r="L7" s="42"/>
    </row>
    <row r="8" spans="1:17" ht="15" customHeight="1" x14ac:dyDescent="0.35">
      <c r="A8" s="5"/>
      <c r="B8" s="33" t="s">
        <v>3</v>
      </c>
      <c r="C8" s="20">
        <v>100</v>
      </c>
      <c r="D8" s="5"/>
      <c r="E8" s="50" t="s">
        <v>4</v>
      </c>
      <c r="F8" s="52" t="s">
        <v>3</v>
      </c>
      <c r="G8" s="52" t="s">
        <v>5</v>
      </c>
      <c r="H8" s="52" t="s">
        <v>6</v>
      </c>
      <c r="I8" s="52" t="s">
        <v>7</v>
      </c>
      <c r="J8" s="47" t="s">
        <v>8</v>
      </c>
      <c r="K8" s="52" t="s">
        <v>9</v>
      </c>
      <c r="L8" s="47" t="s">
        <v>10</v>
      </c>
      <c r="M8" s="5"/>
      <c r="N8" s="3"/>
    </row>
    <row r="9" spans="1:17" x14ac:dyDescent="0.35">
      <c r="A9" s="5"/>
      <c r="B9" s="2"/>
      <c r="C9" s="19"/>
      <c r="D9" s="5"/>
      <c r="E9" s="51"/>
      <c r="F9" s="53"/>
      <c r="G9" s="53"/>
      <c r="H9" s="53"/>
      <c r="I9" s="53"/>
      <c r="J9" s="48"/>
      <c r="K9" s="53"/>
      <c r="L9" s="48"/>
      <c r="M9" s="5"/>
      <c r="N9" s="3"/>
    </row>
    <row r="10" spans="1:17" x14ac:dyDescent="0.35">
      <c r="A10" s="4"/>
      <c r="D10" s="5"/>
      <c r="E10" s="23">
        <v>1</v>
      </c>
      <c r="F10" s="6">
        <f t="shared" ref="F10:F16" si="0">$C$8</f>
        <v>100</v>
      </c>
      <c r="G10" s="6">
        <v>0</v>
      </c>
      <c r="H10" s="27">
        <f t="shared" ref="H10:H21" si="1">$C$12</f>
        <v>4.5499999999999999E-2</v>
      </c>
      <c r="I10" s="7">
        <f t="shared" ref="I10:I16" si="2">-G10/F10</f>
        <v>0</v>
      </c>
      <c r="J10" s="38">
        <f>1-L10/F10</f>
        <v>4.5499999999999985E-2</v>
      </c>
      <c r="K10" s="35">
        <f>F10*H10</f>
        <v>4.55</v>
      </c>
      <c r="L10" s="8">
        <f>F10+G10-K10</f>
        <v>95.45</v>
      </c>
      <c r="M10" s="5"/>
      <c r="N10" s="3"/>
    </row>
    <row r="11" spans="1:17" ht="15.5" x14ac:dyDescent="0.35">
      <c r="A11" s="5"/>
      <c r="B11" s="41" t="s">
        <v>11</v>
      </c>
      <c r="C11" s="42"/>
      <c r="D11" s="5"/>
      <c r="E11" s="24">
        <v>2</v>
      </c>
      <c r="F11" s="9">
        <f t="shared" si="0"/>
        <v>100</v>
      </c>
      <c r="G11" s="9">
        <f t="shared" ref="G11:G20" si="3">-(F11+PV($C$13,E11,F11/E11))</f>
        <v>-4.3126490362660803</v>
      </c>
      <c r="H11" s="28">
        <f t="shared" si="1"/>
        <v>4.5499999999999999E-2</v>
      </c>
      <c r="I11" s="10">
        <f>-G11/F11</f>
        <v>4.3126490362660801E-2</v>
      </c>
      <c r="J11" s="39">
        <f>1-L11/F11</f>
        <v>8.8626490362660792E-2</v>
      </c>
      <c r="K11" s="36">
        <f t="shared" ref="K11:K16" si="4">F11*H11</f>
        <v>4.55</v>
      </c>
      <c r="L11" s="11">
        <f t="shared" ref="L11:L21" si="5">F11+G11-K11</f>
        <v>91.137350963733923</v>
      </c>
      <c r="M11" s="5"/>
      <c r="N11" s="12"/>
    </row>
    <row r="12" spans="1:17" ht="15" customHeight="1" x14ac:dyDescent="0.35">
      <c r="B12" s="31" t="s">
        <v>6</v>
      </c>
      <c r="C12" s="22">
        <v>4.5499999999999999E-2</v>
      </c>
      <c r="D12" s="13"/>
      <c r="E12" s="23">
        <v>3</v>
      </c>
      <c r="F12" s="6">
        <f t="shared" si="0"/>
        <v>100</v>
      </c>
      <c r="G12" s="6">
        <f t="shared" si="3"/>
        <v>-5.6948241164293734</v>
      </c>
      <c r="H12" s="27">
        <f t="shared" si="1"/>
        <v>4.5499999999999999E-2</v>
      </c>
      <c r="I12" s="7">
        <f t="shared" si="2"/>
        <v>5.6948241164293735E-2</v>
      </c>
      <c r="J12" s="38">
        <f t="shared" ref="J12:J16" si="6">1-L12/F12</f>
        <v>0.10244824116429374</v>
      </c>
      <c r="K12" s="35">
        <f t="shared" si="4"/>
        <v>4.55</v>
      </c>
      <c r="L12" s="8">
        <f t="shared" si="5"/>
        <v>89.755175883570629</v>
      </c>
      <c r="M12" s="5"/>
      <c r="N12" s="12"/>
    </row>
    <row r="13" spans="1:17" ht="15" customHeight="1" x14ac:dyDescent="0.35">
      <c r="A13" s="5"/>
      <c r="B13" s="32" t="s">
        <v>12</v>
      </c>
      <c r="C13" s="30">
        <v>2.9899999999999999E-2</v>
      </c>
      <c r="D13" s="5"/>
      <c r="E13" s="24">
        <v>4</v>
      </c>
      <c r="F13" s="9">
        <f t="shared" si="0"/>
        <v>100</v>
      </c>
      <c r="G13" s="9">
        <f t="shared" si="3"/>
        <v>-7.0503137074687174</v>
      </c>
      <c r="H13" s="28">
        <f t="shared" si="1"/>
        <v>4.5499999999999999E-2</v>
      </c>
      <c r="I13" s="10">
        <f t="shared" si="2"/>
        <v>7.050313707468718E-2</v>
      </c>
      <c r="J13" s="39">
        <f t="shared" si="6"/>
        <v>0.11600313707468712</v>
      </c>
      <c r="K13" s="36">
        <f t="shared" si="4"/>
        <v>4.55</v>
      </c>
      <c r="L13" s="11">
        <f t="shared" si="5"/>
        <v>88.399686292531285</v>
      </c>
      <c r="M13" s="5"/>
      <c r="N13" s="12"/>
      <c r="Q13" s="13"/>
    </row>
    <row r="14" spans="1:17" x14ac:dyDescent="0.35">
      <c r="A14" s="5"/>
      <c r="B14" s="2"/>
      <c r="C14" s="19"/>
      <c r="D14" s="5"/>
      <c r="E14" s="23">
        <v>5</v>
      </c>
      <c r="F14" s="6">
        <f t="shared" si="0"/>
        <v>100</v>
      </c>
      <c r="G14" s="6">
        <f t="shared" si="3"/>
        <v>-8.3796979958975868</v>
      </c>
      <c r="H14" s="27">
        <f t="shared" si="1"/>
        <v>4.5499999999999999E-2</v>
      </c>
      <c r="I14" s="7">
        <f t="shared" si="2"/>
        <v>8.3796979958975865E-2</v>
      </c>
      <c r="J14" s="38">
        <f t="shared" si="6"/>
        <v>0.12929697995897582</v>
      </c>
      <c r="K14" s="35">
        <f t="shared" si="4"/>
        <v>4.55</v>
      </c>
      <c r="L14" s="8">
        <f t="shared" si="5"/>
        <v>87.070302004102416</v>
      </c>
      <c r="M14" s="5"/>
      <c r="N14" s="12"/>
      <c r="Q14" s="13"/>
    </row>
    <row r="15" spans="1:17" x14ac:dyDescent="0.35">
      <c r="A15" s="5"/>
      <c r="D15" s="14"/>
      <c r="E15" s="24">
        <v>6</v>
      </c>
      <c r="F15" s="9">
        <f t="shared" si="0"/>
        <v>100</v>
      </c>
      <c r="G15" s="9">
        <f t="shared" si="3"/>
        <v>-9.6835437064257945</v>
      </c>
      <c r="H15" s="28">
        <f t="shared" si="1"/>
        <v>4.5499999999999999E-2</v>
      </c>
      <c r="I15" s="10">
        <f t="shared" si="2"/>
        <v>9.6835437064257943E-2</v>
      </c>
      <c r="J15" s="39">
        <f t="shared" si="6"/>
        <v>0.14233543706425789</v>
      </c>
      <c r="K15" s="36">
        <f t="shared" si="4"/>
        <v>4.55</v>
      </c>
      <c r="L15" s="11">
        <f t="shared" si="5"/>
        <v>85.766456293574208</v>
      </c>
      <c r="M15" s="5"/>
      <c r="N15" s="12"/>
      <c r="Q15" s="13"/>
    </row>
    <row r="16" spans="1:17" x14ac:dyDescent="0.35">
      <c r="A16" s="5"/>
      <c r="D16" s="5"/>
      <c r="E16" s="23">
        <v>7</v>
      </c>
      <c r="F16" s="6">
        <f t="shared" si="0"/>
        <v>100</v>
      </c>
      <c r="G16" s="6">
        <f t="shared" si="3"/>
        <v>-10.962404427413858</v>
      </c>
      <c r="H16" s="27">
        <f t="shared" si="1"/>
        <v>4.5499999999999999E-2</v>
      </c>
      <c r="I16" s="7">
        <f t="shared" si="2"/>
        <v>0.10962404427413858</v>
      </c>
      <c r="J16" s="38">
        <f t="shared" si="6"/>
        <v>0.15512404427413851</v>
      </c>
      <c r="K16" s="35">
        <f t="shared" si="4"/>
        <v>4.55</v>
      </c>
      <c r="L16" s="8">
        <f t="shared" si="5"/>
        <v>84.487595572586144</v>
      </c>
      <c r="M16" s="5"/>
      <c r="N16" s="12"/>
      <c r="Q16" s="13"/>
    </row>
    <row r="17" spans="1:17" x14ac:dyDescent="0.35">
      <c r="D17" s="13"/>
      <c r="E17" s="24">
        <v>8</v>
      </c>
      <c r="F17" s="9">
        <f>$C$8</f>
        <v>100</v>
      </c>
      <c r="G17" s="9">
        <f t="shared" si="3"/>
        <v>-12.216820928232963</v>
      </c>
      <c r="H17" s="28">
        <f t="shared" si="1"/>
        <v>4.5499999999999999E-2</v>
      </c>
      <c r="I17" s="10">
        <f>-G17/F17</f>
        <v>0.12216820928232963</v>
      </c>
      <c r="J17" s="39">
        <f>1-L17/F17</f>
        <v>0.16766820928232962</v>
      </c>
      <c r="K17" s="36">
        <f>F17*H17</f>
        <v>4.55</v>
      </c>
      <c r="L17" s="11">
        <f t="shared" si="5"/>
        <v>83.23317907176704</v>
      </c>
      <c r="M17" s="5"/>
      <c r="N17" s="12"/>
      <c r="Q17" s="13"/>
    </row>
    <row r="18" spans="1:17" x14ac:dyDescent="0.35">
      <c r="D18" s="13"/>
      <c r="E18" s="23">
        <v>9</v>
      </c>
      <c r="F18" s="6">
        <f>$C$8</f>
        <v>100</v>
      </c>
      <c r="G18" s="6">
        <f t="shared" si="3"/>
        <v>-13.447321468736291</v>
      </c>
      <c r="H18" s="27">
        <f t="shared" si="1"/>
        <v>4.5499999999999999E-2</v>
      </c>
      <c r="I18" s="7">
        <f>-G18/F18</f>
        <v>0.13447321468736292</v>
      </c>
      <c r="J18" s="38">
        <f>1-L18/F18</f>
        <v>0.17997321468736294</v>
      </c>
      <c r="K18" s="35">
        <f>F18*H18</f>
        <v>4.55</v>
      </c>
      <c r="L18" s="8">
        <f t="shared" si="5"/>
        <v>82.002678531263712</v>
      </c>
      <c r="M18" s="5"/>
      <c r="N18" s="12"/>
      <c r="Q18" s="13"/>
    </row>
    <row r="19" spans="1:17" x14ac:dyDescent="0.35">
      <c r="A19" s="5"/>
      <c r="D19" s="5"/>
      <c r="E19" s="24">
        <v>10</v>
      </c>
      <c r="F19" s="9">
        <f>$C$8</f>
        <v>100</v>
      </c>
      <c r="G19" s="9">
        <f t="shared" si="3"/>
        <v>-14.65442210104149</v>
      </c>
      <c r="H19" s="28">
        <f t="shared" si="1"/>
        <v>4.5499999999999999E-2</v>
      </c>
      <c r="I19" s="10">
        <f>-G19/F19</f>
        <v>0.14654422101041489</v>
      </c>
      <c r="J19" s="39">
        <f>1-L19/F19</f>
        <v>0.19204422101041485</v>
      </c>
      <c r="K19" s="36">
        <f>F19*H19</f>
        <v>4.55</v>
      </c>
      <c r="L19" s="11">
        <f t="shared" si="5"/>
        <v>80.795577898958513</v>
      </c>
      <c r="M19" s="5"/>
      <c r="N19" s="12"/>
    </row>
    <row r="20" spans="1:17" x14ac:dyDescent="0.35">
      <c r="A20" s="5"/>
      <c r="D20" s="5"/>
      <c r="E20" s="23">
        <v>11</v>
      </c>
      <c r="F20" s="6">
        <f>$C$8</f>
        <v>100</v>
      </c>
      <c r="G20" s="6">
        <f t="shared" si="3"/>
        <v>-15.838626963819479</v>
      </c>
      <c r="H20" s="27">
        <f t="shared" si="1"/>
        <v>4.5499999999999999E-2</v>
      </c>
      <c r="I20" s="7">
        <f>-G20/F20</f>
        <v>0.1583862696381948</v>
      </c>
      <c r="J20" s="38">
        <f>1-L20/F20</f>
        <v>0.20388626963819478</v>
      </c>
      <c r="K20" s="35">
        <f>F20*H20</f>
        <v>4.55</v>
      </c>
      <c r="L20" s="8">
        <f t="shared" si="5"/>
        <v>79.611373036180524</v>
      </c>
      <c r="M20" s="5"/>
      <c r="N20" s="12"/>
    </row>
    <row r="21" spans="1:17" ht="18" customHeight="1" x14ac:dyDescent="0.35">
      <c r="E21" s="25">
        <v>12</v>
      </c>
      <c r="F21" s="15">
        <f>$C$8</f>
        <v>100</v>
      </c>
      <c r="G21" s="15">
        <f>-(F21+PV($C$13,E21,F21/E21))</f>
        <v>-17.000428569279705</v>
      </c>
      <c r="H21" s="29">
        <f t="shared" si="1"/>
        <v>4.5499999999999999E-2</v>
      </c>
      <c r="I21" s="16">
        <f>-G21/F21</f>
        <v>0.17000428569279705</v>
      </c>
      <c r="J21" s="40">
        <f>1-L21/F21</f>
        <v>0.215504285692797</v>
      </c>
      <c r="K21" s="37">
        <f>F21*H21</f>
        <v>4.55</v>
      </c>
      <c r="L21" s="17">
        <f t="shared" si="5"/>
        <v>78.449571430720297</v>
      </c>
      <c r="M21" s="13"/>
      <c r="N21" s="12"/>
    </row>
    <row r="22" spans="1:17" ht="15" customHeight="1" x14ac:dyDescent="0.35">
      <c r="E22" s="26"/>
      <c r="F22" s="18"/>
      <c r="G22" s="18"/>
      <c r="H22" s="18"/>
      <c r="I22" s="18"/>
      <c r="J22" s="18"/>
      <c r="K22" s="18"/>
      <c r="L22" s="18"/>
      <c r="M22" s="18"/>
    </row>
    <row r="23" spans="1:17" x14ac:dyDescent="0.35">
      <c r="N23" s="34"/>
    </row>
    <row r="24" spans="1:17" x14ac:dyDescent="0.35">
      <c r="N24" s="34"/>
    </row>
  </sheetData>
  <sheetProtection autoFilter="0"/>
  <mergeCells count="13">
    <mergeCell ref="B11:C11"/>
    <mergeCell ref="B4:M4"/>
    <mergeCell ref="B6:M6"/>
    <mergeCell ref="L8:L9"/>
    <mergeCell ref="B7:C7"/>
    <mergeCell ref="E7:L7"/>
    <mergeCell ref="E8:E9"/>
    <mergeCell ref="F8:F9"/>
    <mergeCell ref="G8:G9"/>
    <mergeCell ref="H8:H9"/>
    <mergeCell ref="I8:I9"/>
    <mergeCell ref="J8:J9"/>
    <mergeCell ref="K8:K9"/>
  </mergeCells>
  <conditionalFormatting sqref="E10:E18 E20:E21">
    <cfRule type="cellIs" dxfId="0" priority="9" operator="equal">
      <formula>$C$14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Paulo Celso Lavinas Barbosa</dc:creator>
  <cp:keywords/>
  <dc:description/>
  <cp:lastModifiedBy>Talita Diaz Gama</cp:lastModifiedBy>
  <cp:revision/>
  <dcterms:created xsi:type="dcterms:W3CDTF">2013-02-07T20:25:40Z</dcterms:created>
  <dcterms:modified xsi:type="dcterms:W3CDTF">2023-09-22T21:16:52Z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Simulador de Preço Mobile - GERENCIAL.xlsx</vt:lpwstr>
  </property>
  <property fmtid="{D5CDD505-2E9C-101B-9397-08002B2CF9AE}" pid="3" name="MSIP_Label_f6a73fae-5dbd-458a-93e0-5fdf739dc18f_Enabled">
    <vt:lpwstr>true</vt:lpwstr>
  </property>
  <property fmtid="{D5CDD505-2E9C-101B-9397-08002B2CF9AE}" pid="4" name="MSIP_Label_f6a73fae-5dbd-458a-93e0-5fdf739dc18f_SetDate">
    <vt:lpwstr>2022-10-13T17:22:56Z</vt:lpwstr>
  </property>
  <property fmtid="{D5CDD505-2E9C-101B-9397-08002B2CF9AE}" pid="5" name="MSIP_Label_f6a73fae-5dbd-458a-93e0-5fdf739dc18f_Method">
    <vt:lpwstr>Privileged</vt:lpwstr>
  </property>
  <property fmtid="{D5CDD505-2E9C-101B-9397-08002B2CF9AE}" pid="6" name="MSIP_Label_f6a73fae-5dbd-458a-93e0-5fdf739dc18f_Name">
    <vt:lpwstr>f6a73fae-5dbd-458a-93e0-5fdf739dc18f</vt:lpwstr>
  </property>
  <property fmtid="{D5CDD505-2E9C-101B-9397-08002B2CF9AE}" pid="7" name="MSIP_Label_f6a73fae-5dbd-458a-93e0-5fdf739dc18f_SiteId">
    <vt:lpwstr>7575b092-fc5f-4f6c-b7a5-9e9ef7aca80d</vt:lpwstr>
  </property>
  <property fmtid="{D5CDD505-2E9C-101B-9397-08002B2CF9AE}" pid="8" name="MSIP_Label_f6a73fae-5dbd-458a-93e0-5fdf739dc18f_ActionId">
    <vt:lpwstr>17226487-f43c-4ba0-a80d-5b72ce4f3621</vt:lpwstr>
  </property>
  <property fmtid="{D5CDD505-2E9C-101B-9397-08002B2CF9AE}" pid="9" name="MSIP_Label_f6a73fae-5dbd-458a-93e0-5fdf739dc18f_ContentBits">
    <vt:lpwstr>0</vt:lpwstr>
  </property>
</Properties>
</file>